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F:\GRP\DESARROLLO DE NEGOCIO\PRODUCTOS\LINEAS IVF-FEDER\Préstamos participativos coinversión IVF-FEDER\Documentación solicitud préstamo\Doc a preparar por el intermediario\"/>
    </mc:Choice>
  </mc:AlternateContent>
  <bookViews>
    <workbookView xWindow="0" yWindow="0" windowWidth="28800" windowHeight="11835"/>
  </bookViews>
  <sheets>
    <sheet name="Hoja1 " sheetId="1" r:id="rId1"/>
  </sheets>
  <externalReferences>
    <externalReference r:id="rId2"/>
  </externalReferences>
  <definedNames>
    <definedName name="_ftn1" localSheetId="0">[1]Hoja1!$J$18</definedName>
    <definedName name="_ftnref1" localSheetId="0">[1]Hoja1!$J$6</definedName>
  </definedNames>
  <calcPr calcId="152511"/>
  <customWorkbookViews>
    <customWorkbookView name="Inmaculada Bea - Vista personalizada" guid="{CB3BA34A-14B1-470C-AF00-0B1048B128F2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O30" i="1" l="1"/>
  <c r="O29" i="1"/>
  <c r="O28" i="1"/>
  <c r="O26" i="1"/>
  <c r="O25" i="1"/>
  <c r="O24" i="1"/>
  <c r="O23" i="1"/>
  <c r="O22" i="1"/>
  <c r="O21" i="1"/>
  <c r="O20" i="1"/>
  <c r="O19" i="1"/>
  <c r="O16" i="1"/>
  <c r="O15" i="1"/>
  <c r="O13" i="1"/>
  <c r="O12" i="1"/>
  <c r="O11" i="1"/>
  <c r="O9" i="1"/>
  <c r="P8" i="1" s="1"/>
  <c r="O7" i="1"/>
  <c r="O6" i="1"/>
  <c r="P18" i="1" l="1"/>
  <c r="P27" i="1"/>
  <c r="P5" i="1"/>
  <c r="P14" i="1"/>
  <c r="P10" i="1"/>
  <c r="F32" i="1"/>
  <c r="O32" i="1" l="1"/>
</calcChain>
</file>

<file path=xl/sharedStrings.xml><?xml version="1.0" encoding="utf-8"?>
<sst xmlns="http://schemas.openxmlformats.org/spreadsheetml/2006/main" count="174" uniqueCount="128">
  <si>
    <t>Know how /producto</t>
  </si>
  <si>
    <t>No existe</t>
  </si>
  <si>
    <t>&gt;TRL5</t>
  </si>
  <si>
    <t>&gt;TRL7</t>
  </si>
  <si>
    <t>&gt;TRL8</t>
  </si>
  <si>
    <t>Solicitud patente o acuerdo de ransferencia</t>
  </si>
  <si>
    <t>Solicitud patente amp o acuerdo de transferencia</t>
  </si>
  <si>
    <t>Necesidad a satisfacer</t>
  </si>
  <si>
    <t>Orientado a un problema concreto/con alta densidad o demanda</t>
  </si>
  <si>
    <t>Demanda existente</t>
  </si>
  <si>
    <t>Intensidad media y demanda media</t>
  </si>
  <si>
    <t>Intensidad media y demanda alta</t>
  </si>
  <si>
    <t>Intensidad y demanda alta</t>
  </si>
  <si>
    <t>Tamaño de mercado y foco del proyecto sobre mercado objetivo</t>
  </si>
  <si>
    <t>Clientes identificados y con ventas reales</t>
  </si>
  <si>
    <t>Atractivo (escalable e innovador)</t>
  </si>
  <si>
    <t>Tamaño pequeño y sin foco</t>
  </si>
  <si>
    <t>Identificados</t>
  </si>
  <si>
    <t>sin atractivo (baja escalabilidad/baja innovación)</t>
  </si>
  <si>
    <t>Tamaño pequeño y con foco</t>
  </si>
  <si>
    <t>Tamaño mediano y con foco</t>
  </si>
  <si>
    <t>Tamaño amplio y con foco</t>
  </si>
  <si>
    <t>Identificados &gt; 1 acuerdo</t>
  </si>
  <si>
    <t>Identificados &gt; 3 acuerdos</t>
  </si>
  <si>
    <t>Identificados &gt; 2 acuerdos</t>
  </si>
  <si>
    <t>Viabilidad técnica</t>
  </si>
  <si>
    <t>Mercado</t>
  </si>
  <si>
    <t>Clientes / validación</t>
  </si>
  <si>
    <t>Modelo de negocio</t>
  </si>
  <si>
    <t>Competencia</t>
  </si>
  <si>
    <t>Barreras de entrada frente a la competencia</t>
  </si>
  <si>
    <t>Ventaja competitiva</t>
  </si>
  <si>
    <t>Acceso a mercado</t>
  </si>
  <si>
    <t>Time to market</t>
  </si>
  <si>
    <t>Baja</t>
  </si>
  <si>
    <t>Media</t>
  </si>
  <si>
    <t>Alta</t>
  </si>
  <si>
    <t>Muy alta</t>
  </si>
  <si>
    <t>&lt;12 meses</t>
  </si>
  <si>
    <t>&lt; 6 meses</t>
  </si>
  <si>
    <t>en mercado</t>
  </si>
  <si>
    <t>Viabilidad económico y financiera</t>
  </si>
  <si>
    <t>Aportaciones promotores respecto a la ronda, superior a …</t>
  </si>
  <si>
    <t>Opciones de desinversión</t>
  </si>
  <si>
    <t>Ronda de inversión</t>
  </si>
  <si>
    <t>Desinversión</t>
  </si>
  <si>
    <t>Equipo y liderazgo</t>
  </si>
  <si>
    <t>Adecuación del equipo que participa en el proyecto</t>
  </si>
  <si>
    <t>No existen</t>
  </si>
  <si>
    <t>&gt; x2</t>
  </si>
  <si>
    <t>&gt; x3</t>
  </si>
  <si>
    <t>&gt; x4</t>
  </si>
  <si>
    <t>&gt; x5</t>
  </si>
  <si>
    <t>Año 5</t>
  </si>
  <si>
    <t>Año 4</t>
  </si>
  <si>
    <t>Año 3</t>
  </si>
  <si>
    <t>Año 2</t>
  </si>
  <si>
    <t>&lt;85%</t>
  </si>
  <si>
    <t>&lt;70%</t>
  </si>
  <si>
    <t>&lt;50%</t>
  </si>
  <si>
    <t>70% técnicos + 30% gestores</t>
  </si>
  <si>
    <t>60% técnicos + 40% gestores</t>
  </si>
  <si>
    <t>50% técnicos + 50% gestores</t>
  </si>
  <si>
    <t>40% técnicos + 60% gestores</t>
  </si>
  <si>
    <t>RANGO PUNTUACIÓN</t>
  </si>
  <si>
    <t>PONDERACIÓN</t>
  </si>
  <si>
    <t>TRL 1 – Principios básicos estudiados</t>
  </si>
  <si>
    <t>TRL 2 – Concepto tecnológico formulado</t>
  </si>
  <si>
    <t>TRL 3 – Prueba de concepto experimental</t>
  </si>
  <si>
    <t>TRL 4 – Tecnología validada en laboratorio</t>
  </si>
  <si>
    <t>TRL 6 – Tecnología demostrada en un entorno relevante (entorno relevante industrial en el caso de las tecnologías facilitadoras clave – KET-)</t>
  </si>
  <si>
    <t>TRL 7 – Demostración de prototipo en entorno operacional</t>
  </si>
  <si>
    <t>TRL 8 – Sistema completo y cualificado</t>
  </si>
  <si>
    <t>TRL 9 – Sistema real probado en un entorno operacional (fabricación competitiva en el caso de las tecnologías facilitadoras clave -KET- o en el de espacio)</t>
  </si>
  <si>
    <r>
      <t>*TRL</t>
    </r>
    <r>
      <rPr>
        <sz val="8"/>
        <color theme="1"/>
        <rFont val="Calibri"/>
        <family val="2"/>
        <scheme val="minor"/>
      </rPr>
      <t xml:space="preserve"> : Los TRLs definidos por la NASA en la actualidad son internacionalmente usados en el sector industrial para delimitar el grado de madurez de una tecnología. </t>
    </r>
  </si>
  <si>
    <t>Valoración pre-money</t>
  </si>
  <si>
    <t>Al menos un inversor de la ronda tiene experiencia invirtiendo en compañías innovadoras con alto potencial de crecimiento en al menos ….</t>
  </si>
  <si>
    <t>1 inversión previa</t>
  </si>
  <si>
    <t>2 inversiones previas</t>
  </si>
  <si>
    <t>3 inversiones previas</t>
  </si>
  <si>
    <t>4 inversiones previas</t>
  </si>
  <si>
    <t>5 inversiones previas</t>
  </si>
  <si>
    <t>Valoración pre-money mínima en …</t>
  </si>
  <si>
    <t>&lt;1,8M€</t>
  </si>
  <si>
    <t>Complementariedad del equipo (técnicos vs gestores/comercial)</t>
  </si>
  <si>
    <t>No</t>
  </si>
  <si>
    <t>5 x (x=ptmo solicitado)</t>
  </si>
  <si>
    <t>4 x</t>
  </si>
  <si>
    <t>3 x</t>
  </si>
  <si>
    <t>2 x</t>
  </si>
  <si>
    <t>Análisis sobre la viabilidad e idoneidad del proyecto y de sus promotores</t>
  </si>
  <si>
    <t>0-4</t>
  </si>
  <si>
    <t>&lt;25%</t>
  </si>
  <si>
    <t>Capacidad/fortaleza del líder/capacidad comercial</t>
  </si>
  <si>
    <t>Producto comercializable</t>
  </si>
  <si>
    <t>&gt;TRL3</t>
  </si>
  <si>
    <t>&gt;24 meses</t>
  </si>
  <si>
    <t>&gt;18 meses</t>
  </si>
  <si>
    <t>&lt;0,5M€</t>
  </si>
  <si>
    <t>&gt;5M€</t>
  </si>
  <si>
    <t>% en manos del equipo fundador</t>
  </si>
  <si>
    <t>&lt;20%</t>
  </si>
  <si>
    <t>&lt;30%</t>
  </si>
  <si>
    <t>&lt;40%</t>
  </si>
  <si>
    <t>&lt;60%</t>
  </si>
  <si>
    <t>&lt;3M€</t>
  </si>
  <si>
    <t>&lt;5M€</t>
  </si>
  <si>
    <t>&gt;5 año</t>
  </si>
  <si>
    <t>&gt;100%</t>
  </si>
  <si>
    <t>Los dominios/marcas con los que se ejerce la actividad están registrados a nombre de la empresa; y/o existe propiedad intelectual o acuerdo de transferencia.</t>
  </si>
  <si>
    <t>Sí; patente o transferencia realizada</t>
  </si>
  <si>
    <t>Puntuación mínima 2</t>
  </si>
  <si>
    <t>PUNTOS A OTORGAR</t>
  </si>
  <si>
    <t>Valoración</t>
  </si>
  <si>
    <t>&gt; 2 pasa</t>
  </si>
  <si>
    <t>bajo atractivo (baja escalabilidad/alta innovación)</t>
  </si>
  <si>
    <t>atractivo (alta escalabilidad/baja innovación)</t>
  </si>
  <si>
    <t>atractivo (alta escalabilidad/alta innovación)</t>
  </si>
  <si>
    <t>Aportación de IVF respecto a la ronda</t>
  </si>
  <si>
    <t>CRITERIO</t>
  </si>
  <si>
    <t>Existencia de barreras de entrada (x modelo de negocio y/o tecnología)</t>
  </si>
  <si>
    <t>Crecimiento ventas medio últimos 2 años</t>
  </si>
  <si>
    <t>Generador de caja a partir del año …</t>
  </si>
  <si>
    <t>Necesidad de financiación adicional al préstamo del IVF</t>
  </si>
  <si>
    <t>Puntuación máx.</t>
  </si>
  <si>
    <t>Puntuación x atributo</t>
  </si>
  <si>
    <t xml:space="preserve">EMPRESA: </t>
  </si>
  <si>
    <t xml:space="preserve">Puntuación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</si>
</sst>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2" borderId="0" xfId="0" applyFill="1" applyAlignment="1">
      <alignment horizontal="center"/>
    </xf>
    <xf numFmtId="9" fontId="0" fillId="2" borderId="0" xfId="1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5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9" fontId="0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9" fontId="0" fillId="2" borderId="0" xfId="1" applyFont="1" applyFill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9" fontId="0" fillId="2" borderId="2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vertical="center"/>
    </xf>
    <xf numFmtId="9" fontId="0" fillId="2" borderId="0" xfId="0" applyNumberFormat="1" applyFont="1" applyFill="1" applyAlignment="1">
      <alignment horizontal="center" vertical="center" wrapText="1"/>
    </xf>
    <xf numFmtId="0" fontId="0" fillId="2" borderId="8" xfId="0" applyFont="1" applyFill="1" applyBorder="1" applyAlignment="1">
      <alignment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9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indent="2"/>
    </xf>
    <xf numFmtId="0" fontId="0" fillId="2" borderId="0" xfId="0" applyFill="1" applyAlignment="1">
      <alignment horizontal="left" vertical="center" indent="1"/>
    </xf>
    <xf numFmtId="0" fontId="0" fillId="2" borderId="1" xfId="0" applyFont="1" applyFill="1" applyBorder="1" applyAlignment="1">
      <alignment vertical="center"/>
    </xf>
    <xf numFmtId="0" fontId="0" fillId="2" borderId="0" xfId="0" applyFont="1" applyFill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9" fontId="0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right"/>
    </xf>
    <xf numFmtId="9" fontId="0" fillId="2" borderId="0" xfId="1" applyFont="1" applyFill="1" applyAlignment="1">
      <alignment horizontal="right"/>
    </xf>
    <xf numFmtId="9" fontId="2" fillId="2" borderId="3" xfId="1" applyFont="1" applyFill="1" applyBorder="1" applyAlignment="1">
      <alignment horizontal="right" vertical="center" wrapText="1"/>
    </xf>
    <xf numFmtId="9" fontId="0" fillId="2" borderId="0" xfId="1" applyFont="1" applyFill="1" applyAlignment="1">
      <alignment horizontal="right" vertical="center" wrapText="1"/>
    </xf>
    <xf numFmtId="9" fontId="0" fillId="2" borderId="2" xfId="1" applyFont="1" applyFill="1" applyBorder="1" applyAlignment="1">
      <alignment horizontal="right" vertical="center" wrapText="1"/>
    </xf>
    <xf numFmtId="9" fontId="0" fillId="2" borderId="5" xfId="1" applyFont="1" applyFill="1" applyBorder="1" applyAlignment="1">
      <alignment horizontal="right" vertical="center" wrapText="1"/>
    </xf>
    <xf numFmtId="9" fontId="0" fillId="2" borderId="8" xfId="1" applyFont="1" applyFill="1" applyBorder="1" applyAlignment="1">
      <alignment horizontal="right" vertical="center"/>
    </xf>
    <xf numFmtId="9" fontId="0" fillId="2" borderId="0" xfId="1" applyFont="1" applyFill="1" applyBorder="1" applyAlignment="1">
      <alignment horizontal="right" vertical="center" wrapText="1"/>
    </xf>
    <xf numFmtId="0" fontId="0" fillId="2" borderId="0" xfId="0" applyFill="1" applyAlignment="1">
      <alignment horizontal="right" vertical="center"/>
    </xf>
    <xf numFmtId="9" fontId="0" fillId="2" borderId="1" xfId="0" applyNumberFormat="1" applyFont="1" applyFill="1" applyBorder="1" applyAlignment="1">
      <alignment horizontal="center" vertical="center"/>
    </xf>
    <xf numFmtId="9" fontId="0" fillId="2" borderId="1" xfId="0" applyNumberFormat="1" applyFont="1" applyFill="1" applyBorder="1" applyAlignment="1">
      <alignment horizontal="center" vertical="center" wrapText="1"/>
    </xf>
    <xf numFmtId="9" fontId="0" fillId="2" borderId="1" xfId="1" applyFont="1" applyFill="1" applyBorder="1" applyAlignment="1">
      <alignment horizontal="righ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9" fontId="2" fillId="3" borderId="11" xfId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9" fontId="2" fillId="2" borderId="0" xfId="1" applyFont="1" applyFill="1" applyBorder="1" applyAlignment="1">
      <alignment horizontal="right" vertical="center" wrapText="1"/>
    </xf>
    <xf numFmtId="9" fontId="0" fillId="2" borderId="0" xfId="1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/>
    </xf>
    <xf numFmtId="9" fontId="0" fillId="2" borderId="0" xfId="1" applyFont="1" applyFill="1" applyBorder="1" applyAlignment="1">
      <alignment horizontal="right"/>
    </xf>
    <xf numFmtId="0" fontId="0" fillId="2" borderId="0" xfId="0" applyFill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2" fontId="0" fillId="2" borderId="0" xfId="0" applyNumberFormat="1" applyFon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2" fontId="0" fillId="5" borderId="15" xfId="0" applyNumberFormat="1" applyFont="1" applyFill="1" applyBorder="1" applyAlignment="1">
      <alignment horizontal="center" vertical="center"/>
    </xf>
    <xf numFmtId="2" fontId="8" fillId="5" borderId="16" xfId="0" applyNumberFormat="1" applyFont="1" applyFill="1" applyBorder="1" applyAlignment="1">
      <alignment horizontal="center" vertical="center"/>
    </xf>
    <xf numFmtId="9" fontId="2" fillId="6" borderId="3" xfId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2" fontId="0" fillId="2" borderId="13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0" xfId="0" applyFont="1" applyFill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P/DESARROLLO%20DE%20NEGOCIO/PRODUCTOS/LINEAS%20IVF-FEDER/Pr&#233;stamos%20participativos%20coinversi&#243;n%20IVF-FEDER/Documentaci&#243;n%20aprobaci&#243;n%20prestamo/Valoraci&#243;n%20criterios%20estrat&#233;g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6">
          <cell r="J6" t="str">
            <v>§  Las iniciativas alineadas con la Estrategia de Especialización Inteligente para Investigación e Innovación en la Comunitat Valenciana (RIS3 CV), y especialmente los proyectos centrados en sus ámbitos sectoriales y las tecnologías facilitadoras transversales[1].</v>
          </cell>
        </row>
        <row r="18">
          <cell r="J18" t="str">
            <v xml:space="preserve">[1] A este respecto ver páginas 43 a 54 del documento aprobado por la Comisión Delegada del Consell para la Ciencia, la Tecnología y la Innovación el 27 de diciembre de 2016, disponible en la siguiente página Web del IVF: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75"/>
  <sheetViews>
    <sheetView tabSelected="1" zoomScale="90" zoomScaleNormal="90" workbookViewId="0">
      <selection activeCell="I17" sqref="I17"/>
    </sheetView>
  </sheetViews>
  <sheetFormatPr baseColWidth="10" defaultRowHeight="15" x14ac:dyDescent="0.25"/>
  <cols>
    <col min="1" max="1" width="2.28515625" style="3" customWidth="1"/>
    <col min="2" max="2" width="29.28515625" style="3" customWidth="1"/>
    <col min="3" max="3" width="67" style="3" customWidth="1"/>
    <col min="4" max="4" width="11.42578125" style="4"/>
    <col min="5" max="5" width="14.140625" style="1" customWidth="1"/>
    <col min="6" max="6" width="13.7109375" style="1" customWidth="1"/>
    <col min="7" max="7" width="20.7109375" style="1" customWidth="1"/>
    <col min="8" max="8" width="19.28515625" style="1" customWidth="1"/>
    <col min="9" max="9" width="20.7109375" style="1" customWidth="1"/>
    <col min="10" max="10" width="20.7109375" style="2" customWidth="1"/>
    <col min="11" max="11" width="20.7109375" style="3" customWidth="1"/>
    <col min="12" max="12" width="7" style="46" customWidth="1"/>
    <col min="13" max="13" width="4" style="65" customWidth="1"/>
    <col min="14" max="17" width="11.42578125" style="1"/>
    <col min="18" max="16384" width="11.42578125" style="3"/>
  </cols>
  <sheetData>
    <row r="2" spans="2:17" ht="18.75" x14ac:dyDescent="0.25">
      <c r="B2" s="80" t="s">
        <v>126</v>
      </c>
      <c r="C2" s="81"/>
      <c r="H2" s="10"/>
    </row>
    <row r="3" spans="2:17" ht="19.5" thickBot="1" x14ac:dyDescent="0.35">
      <c r="B3" s="5" t="s">
        <v>90</v>
      </c>
    </row>
    <row r="4" spans="2:17" ht="30.75" thickBot="1" x14ac:dyDescent="0.3">
      <c r="D4" s="6" t="s">
        <v>119</v>
      </c>
      <c r="E4" s="7" t="s">
        <v>64</v>
      </c>
      <c r="F4" s="8" t="s">
        <v>65</v>
      </c>
      <c r="G4" s="82" t="s">
        <v>112</v>
      </c>
      <c r="H4" s="83"/>
      <c r="I4" s="83"/>
      <c r="J4" s="83"/>
      <c r="K4" s="84"/>
      <c r="L4" s="47"/>
      <c r="M4" s="66"/>
      <c r="N4" s="68" t="s">
        <v>127</v>
      </c>
      <c r="O4" s="68" t="s">
        <v>113</v>
      </c>
      <c r="P4" s="68" t="s">
        <v>125</v>
      </c>
      <c r="Q4" s="68" t="s">
        <v>124</v>
      </c>
    </row>
    <row r="5" spans="2:17" s="35" customFormat="1" ht="15.75" thickBot="1" x14ac:dyDescent="0.3">
      <c r="B5" s="58" t="s">
        <v>0</v>
      </c>
      <c r="C5" s="41"/>
      <c r="D5" s="41"/>
      <c r="E5" s="41"/>
      <c r="F5" s="76">
        <v>0.1</v>
      </c>
      <c r="G5" s="41">
        <v>0</v>
      </c>
      <c r="H5" s="41">
        <v>1</v>
      </c>
      <c r="I5" s="41">
        <v>2</v>
      </c>
      <c r="J5" s="41">
        <v>3</v>
      </c>
      <c r="K5" s="41">
        <v>4</v>
      </c>
      <c r="L5" s="48"/>
      <c r="M5" s="63"/>
      <c r="N5" s="73"/>
      <c r="O5" s="75"/>
      <c r="P5" s="77">
        <f>+O6+O7</f>
        <v>0</v>
      </c>
      <c r="Q5" s="77">
        <v>0.40000000000000008</v>
      </c>
    </row>
    <row r="6" spans="2:17" s="12" customFormat="1" ht="23.25" customHeight="1" x14ac:dyDescent="0.25">
      <c r="B6" s="40" t="s">
        <v>25</v>
      </c>
      <c r="C6" s="12" t="s">
        <v>94</v>
      </c>
      <c r="D6" s="9">
        <v>1</v>
      </c>
      <c r="E6" s="13" t="s">
        <v>91</v>
      </c>
      <c r="F6" s="14"/>
      <c r="G6" s="15" t="s">
        <v>1</v>
      </c>
      <c r="H6" s="15" t="s">
        <v>95</v>
      </c>
      <c r="I6" s="15" t="s">
        <v>2</v>
      </c>
      <c r="J6" s="15" t="s">
        <v>3</v>
      </c>
      <c r="K6" s="15" t="s">
        <v>4</v>
      </c>
      <c r="L6" s="49">
        <v>0.8</v>
      </c>
      <c r="M6" s="53"/>
      <c r="N6" s="71"/>
      <c r="O6" s="74">
        <f>+N6*$F$5*L6</f>
        <v>0</v>
      </c>
      <c r="P6" s="79"/>
      <c r="Q6" s="79"/>
    </row>
    <row r="7" spans="2:17" s="12" customFormat="1" ht="45.75" thickBot="1" x14ac:dyDescent="0.3">
      <c r="B7" s="40"/>
      <c r="C7" s="20" t="s">
        <v>109</v>
      </c>
      <c r="D7" s="9">
        <v>2</v>
      </c>
      <c r="E7" s="13"/>
      <c r="F7" s="14"/>
      <c r="G7" s="34" t="s">
        <v>1</v>
      </c>
      <c r="H7" s="34" t="s">
        <v>1</v>
      </c>
      <c r="I7" s="34" t="s">
        <v>5</v>
      </c>
      <c r="J7" s="34" t="s">
        <v>6</v>
      </c>
      <c r="K7" s="34" t="s">
        <v>110</v>
      </c>
      <c r="L7" s="49">
        <v>0.2</v>
      </c>
      <c r="M7" s="53"/>
      <c r="N7" s="72"/>
      <c r="O7" s="74">
        <f>+N7*$F$5*L7</f>
        <v>0</v>
      </c>
      <c r="P7" s="79"/>
      <c r="Q7" s="79"/>
    </row>
    <row r="8" spans="2:17" s="35" customFormat="1" ht="15.75" thickBot="1" x14ac:dyDescent="0.3">
      <c r="B8" s="58" t="s">
        <v>7</v>
      </c>
      <c r="C8" s="41"/>
      <c r="D8" s="41"/>
      <c r="E8" s="41"/>
      <c r="F8" s="76">
        <v>0.1</v>
      </c>
      <c r="G8" s="41"/>
      <c r="H8" s="41"/>
      <c r="I8" s="41"/>
      <c r="J8" s="41"/>
      <c r="K8" s="41"/>
      <c r="L8" s="48"/>
      <c r="M8" s="63"/>
      <c r="N8" s="73"/>
      <c r="O8" s="75"/>
      <c r="P8" s="78">
        <f>+O9</f>
        <v>0</v>
      </c>
      <c r="Q8" s="78">
        <v>0.4</v>
      </c>
    </row>
    <row r="9" spans="2:17" s="12" customFormat="1" ht="30.75" thickBot="1" x14ac:dyDescent="0.3">
      <c r="B9" s="40" t="s">
        <v>7</v>
      </c>
      <c r="C9" s="12" t="s">
        <v>8</v>
      </c>
      <c r="D9" s="9">
        <v>3</v>
      </c>
      <c r="E9" s="13" t="s">
        <v>91</v>
      </c>
      <c r="F9" s="14"/>
      <c r="G9" s="15" t="s">
        <v>1</v>
      </c>
      <c r="H9" s="15" t="s">
        <v>9</v>
      </c>
      <c r="I9" s="15" t="s">
        <v>10</v>
      </c>
      <c r="J9" s="15" t="s">
        <v>11</v>
      </c>
      <c r="K9" s="15" t="s">
        <v>12</v>
      </c>
      <c r="L9" s="49">
        <v>1</v>
      </c>
      <c r="M9" s="53"/>
      <c r="N9" s="72"/>
      <c r="O9" s="74">
        <f>+N9*$F$8*L9</f>
        <v>0</v>
      </c>
      <c r="P9" s="79"/>
      <c r="Q9" s="79"/>
    </row>
    <row r="10" spans="2:17" s="35" customFormat="1" ht="15.75" thickBot="1" x14ac:dyDescent="0.3">
      <c r="B10" s="58" t="s">
        <v>26</v>
      </c>
      <c r="C10" s="41"/>
      <c r="D10" s="41"/>
      <c r="E10" s="41"/>
      <c r="F10" s="76">
        <v>0.15</v>
      </c>
      <c r="G10" s="41"/>
      <c r="H10" s="41"/>
      <c r="I10" s="41"/>
      <c r="J10" s="41"/>
      <c r="K10" s="41"/>
      <c r="L10" s="48"/>
      <c r="M10" s="63"/>
      <c r="N10" s="73"/>
      <c r="O10" s="75"/>
      <c r="P10" s="78">
        <f>+O11+O12+O13</f>
        <v>0</v>
      </c>
      <c r="Q10" s="78">
        <v>0.6</v>
      </c>
    </row>
    <row r="11" spans="2:17" s="12" customFormat="1" ht="30" x14ac:dyDescent="0.25">
      <c r="B11" s="40" t="s">
        <v>26</v>
      </c>
      <c r="C11" s="12" t="s">
        <v>13</v>
      </c>
      <c r="D11" s="9">
        <v>4</v>
      </c>
      <c r="E11" s="13" t="s">
        <v>91</v>
      </c>
      <c r="F11" s="13"/>
      <c r="G11" s="15" t="s">
        <v>1</v>
      </c>
      <c r="H11" s="15" t="s">
        <v>16</v>
      </c>
      <c r="I11" s="15" t="s">
        <v>19</v>
      </c>
      <c r="J11" s="15" t="s">
        <v>20</v>
      </c>
      <c r="K11" s="15" t="s">
        <v>21</v>
      </c>
      <c r="L11" s="49">
        <v>1</v>
      </c>
      <c r="M11" s="53"/>
      <c r="N11" s="72"/>
      <c r="O11" s="74">
        <f>+N11*$F$10*L11/3</f>
        <v>0</v>
      </c>
      <c r="P11" s="79"/>
      <c r="Q11" s="79"/>
    </row>
    <row r="12" spans="2:17" s="12" customFormat="1" ht="30" x14ac:dyDescent="0.25">
      <c r="B12" s="40" t="s">
        <v>27</v>
      </c>
      <c r="C12" s="17" t="s">
        <v>14</v>
      </c>
      <c r="D12" s="9">
        <v>5</v>
      </c>
      <c r="E12" s="13" t="s">
        <v>91</v>
      </c>
      <c r="F12" s="13"/>
      <c r="G12" s="18" t="s">
        <v>1</v>
      </c>
      <c r="H12" s="18" t="s">
        <v>17</v>
      </c>
      <c r="I12" s="18" t="s">
        <v>22</v>
      </c>
      <c r="J12" s="18" t="s">
        <v>24</v>
      </c>
      <c r="K12" s="18" t="s">
        <v>23</v>
      </c>
      <c r="L12" s="50">
        <v>1</v>
      </c>
      <c r="M12" s="53"/>
      <c r="N12" s="72"/>
      <c r="O12" s="74">
        <f>+N12*$F$10*L12/3</f>
        <v>0</v>
      </c>
      <c r="P12" s="79"/>
      <c r="Q12" s="79"/>
    </row>
    <row r="13" spans="2:17" s="12" customFormat="1" ht="45.75" thickBot="1" x14ac:dyDescent="0.3">
      <c r="B13" s="40" t="s">
        <v>28</v>
      </c>
      <c r="C13" s="17" t="s">
        <v>15</v>
      </c>
      <c r="D13" s="9">
        <v>6</v>
      </c>
      <c r="E13" s="13" t="s">
        <v>91</v>
      </c>
      <c r="F13" s="13"/>
      <c r="G13" s="18" t="s">
        <v>1</v>
      </c>
      <c r="H13" s="18" t="s">
        <v>18</v>
      </c>
      <c r="I13" s="18" t="s">
        <v>115</v>
      </c>
      <c r="J13" s="18" t="s">
        <v>116</v>
      </c>
      <c r="K13" s="18" t="s">
        <v>117</v>
      </c>
      <c r="L13" s="50">
        <v>1</v>
      </c>
      <c r="M13" s="53"/>
      <c r="N13" s="72"/>
      <c r="O13" s="74">
        <f>+N13*$F$10*L13/3</f>
        <v>0</v>
      </c>
      <c r="P13" s="79"/>
      <c r="Q13" s="79"/>
    </row>
    <row r="14" spans="2:17" s="35" customFormat="1" ht="15.75" thickBot="1" x14ac:dyDescent="0.3">
      <c r="B14" s="58" t="s">
        <v>29</v>
      </c>
      <c r="C14" s="41"/>
      <c r="D14" s="41"/>
      <c r="E14" s="41"/>
      <c r="F14" s="76">
        <v>0.15</v>
      </c>
      <c r="G14" s="41"/>
      <c r="H14" s="41"/>
      <c r="I14" s="41"/>
      <c r="J14" s="41"/>
      <c r="K14" s="41"/>
      <c r="L14" s="48"/>
      <c r="M14" s="63"/>
      <c r="N14" s="73"/>
      <c r="O14" s="75"/>
      <c r="P14" s="78">
        <f>+O15+O16+O17</f>
        <v>0</v>
      </c>
      <c r="Q14" s="78">
        <v>0.6</v>
      </c>
    </row>
    <row r="15" spans="2:17" s="12" customFormat="1" ht="24" customHeight="1" x14ac:dyDescent="0.25">
      <c r="B15" s="85" t="s">
        <v>30</v>
      </c>
      <c r="C15" s="11" t="s">
        <v>120</v>
      </c>
      <c r="D15" s="9">
        <v>7</v>
      </c>
      <c r="E15" s="13" t="s">
        <v>91</v>
      </c>
      <c r="F15" s="13"/>
      <c r="G15" s="15" t="s">
        <v>1</v>
      </c>
      <c r="H15" s="15" t="s">
        <v>34</v>
      </c>
      <c r="I15" s="15" t="s">
        <v>35</v>
      </c>
      <c r="J15" s="15" t="s">
        <v>36</v>
      </c>
      <c r="K15" s="15" t="s">
        <v>37</v>
      </c>
      <c r="L15" s="49">
        <v>0.4</v>
      </c>
      <c r="M15" s="53"/>
      <c r="N15" s="72"/>
      <c r="O15" s="74">
        <f>+N15*$F$14*L15/2</f>
        <v>0</v>
      </c>
      <c r="P15" s="79"/>
      <c r="Q15" s="79"/>
    </row>
    <row r="16" spans="2:17" s="12" customFormat="1" x14ac:dyDescent="0.25">
      <c r="B16" s="85"/>
      <c r="C16" s="12" t="s">
        <v>31</v>
      </c>
      <c r="D16" s="9">
        <v>8</v>
      </c>
      <c r="E16" s="13" t="s">
        <v>91</v>
      </c>
      <c r="F16" s="13"/>
      <c r="G16" s="15" t="s">
        <v>1</v>
      </c>
      <c r="H16" s="15" t="s">
        <v>34</v>
      </c>
      <c r="I16" s="15" t="s">
        <v>35</v>
      </c>
      <c r="J16" s="15" t="s">
        <v>36</v>
      </c>
      <c r="K16" s="15" t="s">
        <v>37</v>
      </c>
      <c r="L16" s="49">
        <v>0.6</v>
      </c>
      <c r="M16" s="53"/>
      <c r="N16" s="72"/>
      <c r="O16" s="74">
        <f>+N16*$F$14*L16/2</f>
        <v>0</v>
      </c>
      <c r="P16" s="79"/>
      <c r="Q16" s="79"/>
    </row>
    <row r="17" spans="2:17" s="12" customFormat="1" ht="15.75" thickBot="1" x14ac:dyDescent="0.3">
      <c r="B17" s="30" t="s">
        <v>32</v>
      </c>
      <c r="C17" s="21" t="s">
        <v>33</v>
      </c>
      <c r="D17" s="9">
        <v>9</v>
      </c>
      <c r="E17" s="13" t="s">
        <v>91</v>
      </c>
      <c r="F17" s="13"/>
      <c r="G17" s="22" t="s">
        <v>96</v>
      </c>
      <c r="H17" s="22" t="s">
        <v>97</v>
      </c>
      <c r="I17" s="22" t="s">
        <v>38</v>
      </c>
      <c r="J17" s="22" t="s">
        <v>39</v>
      </c>
      <c r="K17" s="22" t="s">
        <v>40</v>
      </c>
      <c r="L17" s="51">
        <v>1</v>
      </c>
      <c r="M17" s="53"/>
      <c r="N17" s="72"/>
      <c r="O17" s="74">
        <f>+N17*$F$14*L17/2</f>
        <v>0</v>
      </c>
      <c r="P17" s="79"/>
      <c r="Q17" s="79"/>
    </row>
    <row r="18" spans="2:17" s="35" customFormat="1" ht="15.75" customHeight="1" thickBot="1" x14ac:dyDescent="0.3">
      <c r="B18" s="58" t="s">
        <v>41</v>
      </c>
      <c r="C18" s="41"/>
      <c r="D18" s="41"/>
      <c r="E18" s="41"/>
      <c r="F18" s="76">
        <v>0.2</v>
      </c>
      <c r="G18" s="41"/>
      <c r="H18" s="41"/>
      <c r="I18" s="41"/>
      <c r="J18" s="41"/>
      <c r="K18" s="41"/>
      <c r="L18" s="48"/>
      <c r="M18" s="63"/>
      <c r="N18" s="73"/>
      <c r="O18" s="75"/>
      <c r="P18" s="78">
        <f>+O19+O20+O21+O22+O23+O24+O25+O26</f>
        <v>0</v>
      </c>
      <c r="Q18" s="78">
        <v>0.8</v>
      </c>
    </row>
    <row r="19" spans="2:17" s="12" customFormat="1" x14ac:dyDescent="0.25">
      <c r="B19" s="86" t="s">
        <v>41</v>
      </c>
      <c r="C19" s="12" t="s">
        <v>121</v>
      </c>
      <c r="D19" s="9">
        <v>10</v>
      </c>
      <c r="E19" s="13" t="s">
        <v>91</v>
      </c>
      <c r="F19" s="13"/>
      <c r="G19" s="15" t="s">
        <v>48</v>
      </c>
      <c r="H19" s="15" t="s">
        <v>49</v>
      </c>
      <c r="I19" s="15" t="s">
        <v>50</v>
      </c>
      <c r="J19" s="15" t="s">
        <v>51</v>
      </c>
      <c r="K19" s="15" t="s">
        <v>52</v>
      </c>
      <c r="L19" s="49">
        <v>0.5</v>
      </c>
      <c r="M19" s="53"/>
      <c r="N19" s="72"/>
      <c r="O19" s="74">
        <f>+N19*$F$18*L19/4</f>
        <v>0</v>
      </c>
      <c r="P19" s="79"/>
      <c r="Q19" s="79"/>
    </row>
    <row r="20" spans="2:17" s="12" customFormat="1" x14ac:dyDescent="0.25">
      <c r="B20" s="87"/>
      <c r="C20" s="12" t="s">
        <v>122</v>
      </c>
      <c r="D20" s="9">
        <v>11</v>
      </c>
      <c r="E20" s="13" t="s">
        <v>91</v>
      </c>
      <c r="F20" s="13"/>
      <c r="G20" s="15" t="s">
        <v>107</v>
      </c>
      <c r="H20" s="15" t="s">
        <v>53</v>
      </c>
      <c r="I20" s="15" t="s">
        <v>54</v>
      </c>
      <c r="J20" s="15" t="s">
        <v>55</v>
      </c>
      <c r="K20" s="15" t="s">
        <v>56</v>
      </c>
      <c r="L20" s="49">
        <v>0.3</v>
      </c>
      <c r="M20" s="53"/>
      <c r="N20" s="72"/>
      <c r="O20" s="74">
        <f t="shared" ref="O20:O26" si="0">+N20*$F$18*L20/4</f>
        <v>0</v>
      </c>
      <c r="P20" s="79"/>
      <c r="Q20" s="79"/>
    </row>
    <row r="21" spans="2:17" s="12" customFormat="1" ht="15" customHeight="1" x14ac:dyDescent="0.25">
      <c r="B21" s="87"/>
      <c r="C21" s="23" t="s">
        <v>123</v>
      </c>
      <c r="D21" s="9">
        <v>12</v>
      </c>
      <c r="E21" s="13" t="s">
        <v>91</v>
      </c>
      <c r="F21" s="13"/>
      <c r="G21" s="15" t="s">
        <v>86</v>
      </c>
      <c r="H21" s="15" t="s">
        <v>87</v>
      </c>
      <c r="I21" s="15" t="s">
        <v>88</v>
      </c>
      <c r="J21" s="15" t="s">
        <v>89</v>
      </c>
      <c r="K21" s="15" t="s">
        <v>85</v>
      </c>
      <c r="L21" s="49">
        <v>0.2</v>
      </c>
      <c r="M21" s="53"/>
      <c r="N21" s="72"/>
      <c r="O21" s="74">
        <f t="shared" si="0"/>
        <v>0</v>
      </c>
      <c r="P21" s="79"/>
      <c r="Q21" s="79"/>
    </row>
    <row r="22" spans="2:17" s="12" customFormat="1" x14ac:dyDescent="0.25">
      <c r="B22" s="85" t="s">
        <v>44</v>
      </c>
      <c r="C22" s="17" t="s">
        <v>42</v>
      </c>
      <c r="D22" s="9">
        <v>13</v>
      </c>
      <c r="E22" s="13" t="s">
        <v>91</v>
      </c>
      <c r="F22" s="13"/>
      <c r="G22" s="18" t="s">
        <v>48</v>
      </c>
      <c r="H22" s="19">
        <v>0.01</v>
      </c>
      <c r="I22" s="19">
        <v>0.03</v>
      </c>
      <c r="J22" s="19">
        <v>0.06</v>
      </c>
      <c r="K22" s="19">
        <v>0.09</v>
      </c>
      <c r="L22" s="50">
        <v>0.2</v>
      </c>
      <c r="M22" s="53"/>
      <c r="N22" s="72"/>
      <c r="O22" s="74">
        <f t="shared" si="0"/>
        <v>0</v>
      </c>
      <c r="P22" s="79"/>
      <c r="Q22" s="79"/>
    </row>
    <row r="23" spans="2:17" s="12" customFormat="1" x14ac:dyDescent="0.25">
      <c r="B23" s="85"/>
      <c r="C23" s="12" t="s">
        <v>118</v>
      </c>
      <c r="D23" s="9">
        <v>14</v>
      </c>
      <c r="E23" s="13" t="s">
        <v>91</v>
      </c>
      <c r="F23" s="13"/>
      <c r="G23" s="24" t="s">
        <v>108</v>
      </c>
      <c r="H23" s="16" t="s">
        <v>57</v>
      </c>
      <c r="I23" s="16" t="s">
        <v>58</v>
      </c>
      <c r="J23" s="16" t="s">
        <v>59</v>
      </c>
      <c r="K23" s="16" t="s">
        <v>92</v>
      </c>
      <c r="L23" s="49">
        <v>0.4</v>
      </c>
      <c r="M23" s="53"/>
      <c r="N23" s="72"/>
      <c r="O23" s="74">
        <f t="shared" si="0"/>
        <v>0</v>
      </c>
      <c r="P23" s="79"/>
      <c r="Q23" s="79"/>
    </row>
    <row r="24" spans="2:17" s="12" customFormat="1" ht="33" customHeight="1" x14ac:dyDescent="0.25">
      <c r="B24" s="85"/>
      <c r="C24" s="11" t="s">
        <v>76</v>
      </c>
      <c r="D24" s="9">
        <v>15</v>
      </c>
      <c r="E24" s="13" t="s">
        <v>91</v>
      </c>
      <c r="F24" s="13"/>
      <c r="G24" s="15" t="s">
        <v>77</v>
      </c>
      <c r="H24" s="16" t="s">
        <v>78</v>
      </c>
      <c r="I24" s="16" t="s">
        <v>79</v>
      </c>
      <c r="J24" s="16" t="s">
        <v>80</v>
      </c>
      <c r="K24" s="16" t="s">
        <v>81</v>
      </c>
      <c r="L24" s="49">
        <v>0.4</v>
      </c>
      <c r="M24" s="53"/>
      <c r="N24" s="72"/>
      <c r="O24" s="74">
        <f t="shared" si="0"/>
        <v>0</v>
      </c>
      <c r="P24" s="79"/>
      <c r="Q24" s="79"/>
    </row>
    <row r="25" spans="2:17" s="12" customFormat="1" x14ac:dyDescent="0.25">
      <c r="B25" s="40" t="s">
        <v>45</v>
      </c>
      <c r="C25" s="25" t="s">
        <v>43</v>
      </c>
      <c r="D25" s="9">
        <v>16</v>
      </c>
      <c r="E25" s="13" t="s">
        <v>91</v>
      </c>
      <c r="F25" s="13"/>
      <c r="G25" s="26" t="s">
        <v>48</v>
      </c>
      <c r="H25" s="26" t="s">
        <v>34</v>
      </c>
      <c r="I25" s="26" t="s">
        <v>35</v>
      </c>
      <c r="J25" s="26" t="s">
        <v>36</v>
      </c>
      <c r="K25" s="26" t="s">
        <v>37</v>
      </c>
      <c r="L25" s="52">
        <v>1</v>
      </c>
      <c r="M25" s="64"/>
      <c r="N25" s="72"/>
      <c r="O25" s="74">
        <f t="shared" si="0"/>
        <v>0</v>
      </c>
      <c r="P25" s="79"/>
      <c r="Q25" s="79"/>
    </row>
    <row r="26" spans="2:17" s="12" customFormat="1" ht="15.75" thickBot="1" x14ac:dyDescent="0.3">
      <c r="B26" s="40" t="s">
        <v>75</v>
      </c>
      <c r="C26" s="12" t="s">
        <v>82</v>
      </c>
      <c r="D26" s="9">
        <v>17</v>
      </c>
      <c r="E26" s="13" t="s">
        <v>91</v>
      </c>
      <c r="F26" s="13"/>
      <c r="G26" s="15" t="s">
        <v>98</v>
      </c>
      <c r="H26" s="15" t="s">
        <v>83</v>
      </c>
      <c r="I26" s="15" t="s">
        <v>105</v>
      </c>
      <c r="J26" s="15" t="s">
        <v>106</v>
      </c>
      <c r="K26" s="15" t="s">
        <v>99</v>
      </c>
      <c r="L26" s="49">
        <v>1</v>
      </c>
      <c r="M26" s="53"/>
      <c r="N26" s="72"/>
      <c r="O26" s="74">
        <f t="shared" si="0"/>
        <v>0</v>
      </c>
      <c r="P26" s="79"/>
      <c r="Q26" s="79"/>
    </row>
    <row r="27" spans="2:17" s="35" customFormat="1" ht="15.75" thickBot="1" x14ac:dyDescent="0.3">
      <c r="B27" s="58" t="s">
        <v>46</v>
      </c>
      <c r="C27" s="41"/>
      <c r="D27" s="41"/>
      <c r="E27" s="41"/>
      <c r="F27" s="76">
        <v>0.3</v>
      </c>
      <c r="G27" s="41"/>
      <c r="H27" s="41"/>
      <c r="I27" s="41"/>
      <c r="J27" s="41"/>
      <c r="K27" s="41"/>
      <c r="L27" s="48"/>
      <c r="M27" s="63"/>
      <c r="N27" s="73"/>
      <c r="O27" s="75"/>
      <c r="P27" s="78">
        <f>+O28+O29+O30</f>
        <v>0</v>
      </c>
      <c r="Q27" s="78">
        <v>1.2</v>
      </c>
    </row>
    <row r="28" spans="2:17" s="12" customFormat="1" ht="30" customHeight="1" x14ac:dyDescent="0.25">
      <c r="B28" s="86" t="s">
        <v>47</v>
      </c>
      <c r="C28" s="27" t="s">
        <v>93</v>
      </c>
      <c r="D28" s="9">
        <v>18</v>
      </c>
      <c r="E28" s="13" t="s">
        <v>91</v>
      </c>
      <c r="F28" s="13"/>
      <c r="G28" s="13" t="s">
        <v>48</v>
      </c>
      <c r="H28" s="15" t="s">
        <v>34</v>
      </c>
      <c r="I28" s="15" t="s">
        <v>35</v>
      </c>
      <c r="J28" s="15" t="s">
        <v>36</v>
      </c>
      <c r="K28" s="15" t="s">
        <v>37</v>
      </c>
      <c r="L28" s="49">
        <v>0.5</v>
      </c>
      <c r="M28" s="53"/>
      <c r="N28" s="72"/>
      <c r="O28" s="74">
        <f>+N28*$F$27*L28</f>
        <v>0</v>
      </c>
      <c r="P28" s="79"/>
      <c r="Q28" s="79"/>
    </row>
    <row r="29" spans="2:17" s="12" customFormat="1" ht="30" x14ac:dyDescent="0.25">
      <c r="B29" s="87"/>
      <c r="C29" s="28" t="s">
        <v>84</v>
      </c>
      <c r="D29" s="9">
        <v>19</v>
      </c>
      <c r="E29" s="13" t="s">
        <v>91</v>
      </c>
      <c r="F29" s="13"/>
      <c r="G29" s="29" t="s">
        <v>48</v>
      </c>
      <c r="H29" s="33" t="s">
        <v>60</v>
      </c>
      <c r="I29" s="33" t="s">
        <v>61</v>
      </c>
      <c r="J29" s="33" t="s">
        <v>62</v>
      </c>
      <c r="K29" s="33" t="s">
        <v>63</v>
      </c>
      <c r="L29" s="53">
        <v>0.3</v>
      </c>
      <c r="M29" s="53"/>
      <c r="N29" s="72"/>
      <c r="O29" s="74">
        <f>+N29*$F$27*L29</f>
        <v>0</v>
      </c>
      <c r="P29" s="79"/>
      <c r="Q29" s="79"/>
    </row>
    <row r="30" spans="2:17" s="28" customFormat="1" ht="15.75" thickBot="1" x14ac:dyDescent="0.3">
      <c r="B30" s="88"/>
      <c r="C30" s="39" t="s">
        <v>100</v>
      </c>
      <c r="D30" s="31">
        <v>20</v>
      </c>
      <c r="E30" s="13" t="s">
        <v>91</v>
      </c>
      <c r="F30" s="29"/>
      <c r="G30" s="55" t="s">
        <v>101</v>
      </c>
      <c r="H30" s="56" t="s">
        <v>102</v>
      </c>
      <c r="I30" s="56" t="s">
        <v>103</v>
      </c>
      <c r="J30" s="56" t="s">
        <v>59</v>
      </c>
      <c r="K30" s="56" t="s">
        <v>104</v>
      </c>
      <c r="L30" s="57">
        <v>0.2</v>
      </c>
      <c r="M30" s="53"/>
      <c r="N30" s="72"/>
      <c r="O30" s="74">
        <f>+N30*$F$27*L30</f>
        <v>0</v>
      </c>
      <c r="P30" s="79"/>
      <c r="Q30" s="79"/>
    </row>
    <row r="31" spans="2:17" s="28" customFormat="1" x14ac:dyDescent="0.25">
      <c r="B31" s="30"/>
      <c r="D31" s="31"/>
      <c r="E31" s="29"/>
      <c r="F31" s="29"/>
      <c r="G31" s="32"/>
      <c r="H31" s="42"/>
      <c r="I31" s="42"/>
      <c r="J31" s="42"/>
      <c r="K31" s="42"/>
      <c r="L31" s="53"/>
      <c r="M31" s="53"/>
      <c r="N31" s="29"/>
      <c r="O31" s="69"/>
      <c r="P31" s="29"/>
      <c r="Q31" s="29"/>
    </row>
    <row r="32" spans="2:17" s="43" customFormat="1" ht="22.5" customHeight="1" x14ac:dyDescent="0.25">
      <c r="B32" s="59"/>
      <c r="D32" s="4"/>
      <c r="E32" s="60">
        <v>4</v>
      </c>
      <c r="F32" s="61">
        <f>SUM(F5:F30)</f>
        <v>1</v>
      </c>
      <c r="G32" s="62" t="s">
        <v>111</v>
      </c>
      <c r="H32" s="4"/>
      <c r="I32" s="4"/>
      <c r="J32" s="44"/>
      <c r="L32" s="54"/>
      <c r="M32" s="67"/>
      <c r="N32" s="4"/>
      <c r="O32" s="70">
        <f>SUM(O6:O30)</f>
        <v>0</v>
      </c>
      <c r="P32" s="4" t="s">
        <v>114</v>
      </c>
      <c r="Q32" s="4"/>
    </row>
    <row r="33" spans="1:17" s="43" customFormat="1" x14ac:dyDescent="0.25">
      <c r="A33" s="35"/>
      <c r="B33" s="35"/>
      <c r="C33" s="35"/>
      <c r="D33" s="35"/>
      <c r="F33" s="9"/>
      <c r="G33" s="4"/>
      <c r="H33" s="4"/>
      <c r="I33" s="4"/>
      <c r="J33" s="44"/>
      <c r="L33" s="54"/>
      <c r="M33" s="67"/>
      <c r="N33" s="4"/>
      <c r="O33" s="4"/>
      <c r="P33" s="4"/>
      <c r="Q33" s="4"/>
    </row>
    <row r="34" spans="1:17" s="43" customFormat="1" x14ac:dyDescent="0.25">
      <c r="A34" s="35"/>
      <c r="B34" s="35"/>
      <c r="C34" s="35"/>
      <c r="D34" s="35"/>
      <c r="E34" s="35"/>
      <c r="F34" s="9"/>
      <c r="G34" s="4"/>
      <c r="H34" s="4"/>
      <c r="I34" s="4"/>
      <c r="J34" s="44"/>
      <c r="L34" s="54"/>
      <c r="M34" s="67"/>
      <c r="N34" s="4"/>
      <c r="O34" s="4"/>
      <c r="P34" s="4"/>
      <c r="Q34" s="4"/>
    </row>
    <row r="35" spans="1:17" s="43" customFormat="1" x14ac:dyDescent="0.25">
      <c r="A35" s="35"/>
      <c r="B35" s="35"/>
      <c r="C35" s="35"/>
      <c r="D35" s="35"/>
      <c r="E35" s="35"/>
      <c r="F35" s="9"/>
      <c r="G35" s="4"/>
      <c r="H35" s="4"/>
      <c r="I35" s="4"/>
      <c r="J35" s="44"/>
      <c r="L35" s="54"/>
      <c r="M35" s="67"/>
      <c r="N35" s="4"/>
      <c r="O35" s="4"/>
      <c r="P35" s="4"/>
      <c r="Q35" s="4"/>
    </row>
    <row r="36" spans="1:17" s="43" customFormat="1" x14ac:dyDescent="0.25">
      <c r="A36" s="35"/>
      <c r="B36" s="35"/>
      <c r="C36" s="35"/>
      <c r="D36" s="35"/>
      <c r="E36" s="35"/>
      <c r="F36" s="9"/>
      <c r="G36" s="4"/>
      <c r="H36" s="4"/>
      <c r="I36" s="4"/>
      <c r="J36" s="44"/>
      <c r="L36" s="54"/>
      <c r="M36" s="67"/>
      <c r="N36" s="4"/>
      <c r="O36" s="4"/>
      <c r="P36" s="4"/>
      <c r="Q36" s="4"/>
    </row>
    <row r="37" spans="1:17" s="4" customFormat="1" x14ac:dyDescent="0.25">
      <c r="A37" s="35"/>
      <c r="B37" s="35"/>
      <c r="C37" s="35"/>
      <c r="D37" s="35"/>
      <c r="E37" s="35"/>
      <c r="F37" s="9"/>
      <c r="J37" s="44"/>
      <c r="K37" s="43"/>
      <c r="L37" s="54"/>
      <c r="M37" s="67"/>
    </row>
    <row r="38" spans="1:17" s="4" customFormat="1" x14ac:dyDescent="0.25">
      <c r="A38" s="35"/>
      <c r="B38" s="36" t="s">
        <v>74</v>
      </c>
      <c r="C38" s="35"/>
      <c r="D38" s="35"/>
      <c r="E38" s="35"/>
      <c r="F38" s="9"/>
      <c r="J38" s="44"/>
      <c r="K38" s="43"/>
      <c r="L38" s="54"/>
      <c r="M38" s="67"/>
    </row>
    <row r="39" spans="1:17" s="4" customFormat="1" x14ac:dyDescent="0.25">
      <c r="A39" s="35"/>
      <c r="B39" s="45" t="s">
        <v>66</v>
      </c>
      <c r="C39" s="35"/>
      <c r="D39" s="35"/>
      <c r="E39" s="35"/>
      <c r="F39" s="9"/>
      <c r="J39" s="44"/>
      <c r="K39" s="43"/>
      <c r="L39" s="54"/>
      <c r="M39" s="67"/>
    </row>
    <row r="40" spans="1:17" s="1" customFormat="1" x14ac:dyDescent="0.25">
      <c r="A40" s="35"/>
      <c r="B40" s="37" t="s">
        <v>67</v>
      </c>
      <c r="C40" s="35"/>
      <c r="D40" s="35"/>
      <c r="E40" s="35"/>
      <c r="F40" s="9"/>
      <c r="J40" s="2"/>
      <c r="K40" s="3"/>
      <c r="L40" s="46"/>
      <c r="M40" s="65"/>
    </row>
    <row r="41" spans="1:17" s="1" customFormat="1" x14ac:dyDescent="0.25">
      <c r="A41" s="35"/>
      <c r="B41" s="37" t="s">
        <v>68</v>
      </c>
      <c r="C41" s="35"/>
      <c r="D41" s="35"/>
      <c r="E41" s="35"/>
      <c r="F41" s="9"/>
      <c r="J41" s="2"/>
      <c r="K41" s="3"/>
      <c r="L41" s="46"/>
      <c r="M41" s="65"/>
    </row>
    <row r="42" spans="1:17" s="1" customFormat="1" x14ac:dyDescent="0.25">
      <c r="A42" s="35"/>
      <c r="B42" s="37" t="s">
        <v>69</v>
      </c>
      <c r="C42" s="35"/>
      <c r="D42" s="35"/>
      <c r="E42" s="35"/>
      <c r="F42" s="9"/>
      <c r="J42" s="2"/>
      <c r="K42" s="3"/>
      <c r="L42" s="46"/>
      <c r="M42" s="65"/>
    </row>
    <row r="43" spans="1:17" s="1" customFormat="1" x14ac:dyDescent="0.25">
      <c r="A43" s="35"/>
      <c r="B43" s="37" t="s">
        <v>70</v>
      </c>
      <c r="C43" s="35"/>
      <c r="D43" s="35"/>
      <c r="E43" s="35"/>
      <c r="F43" s="9"/>
      <c r="J43" s="2"/>
      <c r="K43" s="3"/>
      <c r="L43" s="46"/>
      <c r="M43" s="65"/>
    </row>
    <row r="44" spans="1:17" s="1" customFormat="1" x14ac:dyDescent="0.25">
      <c r="A44" s="35"/>
      <c r="B44" s="37" t="s">
        <v>71</v>
      </c>
      <c r="C44" s="35"/>
      <c r="D44" s="35"/>
      <c r="E44" s="35"/>
      <c r="F44" s="9"/>
      <c r="J44" s="2"/>
      <c r="K44" s="3"/>
      <c r="L44" s="46"/>
      <c r="M44" s="65"/>
    </row>
    <row r="45" spans="1:17" s="1" customFormat="1" x14ac:dyDescent="0.25">
      <c r="A45" s="35"/>
      <c r="B45" s="37" t="s">
        <v>72</v>
      </c>
      <c r="C45" s="35"/>
      <c r="D45" s="35"/>
      <c r="E45" s="35"/>
      <c r="F45" s="9"/>
      <c r="J45" s="2"/>
      <c r="K45" s="3"/>
      <c r="L45" s="46"/>
      <c r="M45" s="65"/>
    </row>
    <row r="46" spans="1:17" s="1" customFormat="1" x14ac:dyDescent="0.25">
      <c r="A46" s="35"/>
      <c r="B46" s="37" t="s">
        <v>73</v>
      </c>
      <c r="C46" s="35"/>
      <c r="D46" s="35"/>
      <c r="E46" s="35"/>
      <c r="F46" s="9"/>
      <c r="J46" s="2"/>
      <c r="K46" s="3"/>
      <c r="L46" s="46"/>
      <c r="M46" s="65"/>
    </row>
    <row r="47" spans="1:17" s="1" customFormat="1" x14ac:dyDescent="0.25">
      <c r="A47" s="35"/>
      <c r="B47" s="35"/>
      <c r="C47" s="35"/>
      <c r="D47" s="35"/>
      <c r="E47" s="35"/>
      <c r="F47" s="9"/>
      <c r="J47" s="2"/>
      <c r="K47" s="3"/>
      <c r="L47" s="46"/>
      <c r="M47" s="65"/>
    </row>
    <row r="48" spans="1:17" s="1" customFormat="1" x14ac:dyDescent="0.25">
      <c r="A48" s="35"/>
      <c r="B48" s="35"/>
      <c r="C48" s="35"/>
      <c r="D48" s="35"/>
      <c r="E48" s="35"/>
      <c r="F48" s="9"/>
      <c r="J48" s="2"/>
      <c r="K48" s="3"/>
      <c r="L48" s="46"/>
      <c r="M48" s="65"/>
    </row>
    <row r="49" spans="1:13" s="1" customFormat="1" x14ac:dyDescent="0.25">
      <c r="A49" s="35"/>
      <c r="B49" s="35"/>
      <c r="C49" s="35"/>
      <c r="D49" s="35"/>
      <c r="E49" s="35"/>
      <c r="F49" s="9"/>
      <c r="J49" s="2"/>
      <c r="K49" s="3"/>
      <c r="L49" s="46"/>
      <c r="M49" s="65"/>
    </row>
    <row r="50" spans="1:13" s="1" customFormat="1" x14ac:dyDescent="0.25">
      <c r="A50" s="35"/>
      <c r="B50" s="35"/>
      <c r="C50" s="35"/>
      <c r="D50" s="35"/>
      <c r="E50" s="35"/>
      <c r="F50" s="9"/>
      <c r="J50" s="2"/>
      <c r="K50" s="3"/>
      <c r="L50" s="46"/>
      <c r="M50" s="65"/>
    </row>
    <row r="51" spans="1:13" s="1" customFormat="1" x14ac:dyDescent="0.25">
      <c r="A51" s="35"/>
      <c r="B51" s="35"/>
      <c r="C51" s="35"/>
      <c r="D51" s="35"/>
      <c r="E51" s="35"/>
      <c r="F51" s="9"/>
      <c r="J51" s="2"/>
      <c r="K51" s="3"/>
      <c r="L51" s="46"/>
      <c r="M51" s="65"/>
    </row>
    <row r="52" spans="1:13" s="1" customFormat="1" x14ac:dyDescent="0.25">
      <c r="A52" s="35"/>
      <c r="B52" s="35"/>
      <c r="C52" s="35"/>
      <c r="D52" s="35"/>
      <c r="E52" s="35"/>
      <c r="F52" s="9"/>
      <c r="J52" s="2"/>
      <c r="K52" s="3"/>
      <c r="L52" s="46"/>
      <c r="M52" s="65"/>
    </row>
    <row r="53" spans="1:13" s="1" customFormat="1" x14ac:dyDescent="0.25">
      <c r="A53" s="35"/>
      <c r="B53" s="35"/>
      <c r="C53" s="35"/>
      <c r="D53" s="35"/>
      <c r="E53" s="35"/>
      <c r="F53" s="9"/>
      <c r="J53" s="2"/>
      <c r="K53" s="3"/>
      <c r="L53" s="46"/>
      <c r="M53" s="65"/>
    </row>
    <row r="54" spans="1:13" s="1" customFormat="1" x14ac:dyDescent="0.25">
      <c r="A54" s="35"/>
      <c r="B54" s="35"/>
      <c r="C54" s="35"/>
      <c r="D54" s="35"/>
      <c r="E54" s="35"/>
      <c r="F54" s="9"/>
      <c r="J54" s="2"/>
      <c r="K54" s="3"/>
      <c r="L54" s="46"/>
      <c r="M54" s="65"/>
    </row>
    <row r="55" spans="1:13" s="1" customFormat="1" x14ac:dyDescent="0.25">
      <c r="A55" s="35"/>
      <c r="B55" s="35"/>
      <c r="C55" s="35"/>
      <c r="D55" s="35"/>
      <c r="E55" s="35"/>
      <c r="F55" s="9"/>
      <c r="J55" s="2"/>
      <c r="K55" s="3"/>
      <c r="L55" s="46"/>
      <c r="M55" s="65"/>
    </row>
    <row r="56" spans="1:13" s="1" customFormat="1" x14ac:dyDescent="0.25">
      <c r="A56" s="35"/>
      <c r="B56" s="35"/>
      <c r="C56" s="35"/>
      <c r="D56" s="35"/>
      <c r="E56" s="35"/>
      <c r="F56" s="9"/>
      <c r="J56" s="2"/>
      <c r="K56" s="3"/>
      <c r="L56" s="46"/>
      <c r="M56" s="65"/>
    </row>
    <row r="57" spans="1:13" s="1" customFormat="1" x14ac:dyDescent="0.25">
      <c r="A57" s="35"/>
      <c r="B57" s="35"/>
      <c r="C57" s="35"/>
      <c r="D57" s="35"/>
      <c r="E57" s="35"/>
      <c r="F57" s="9"/>
      <c r="J57" s="2"/>
      <c r="K57" s="3"/>
      <c r="L57" s="46"/>
      <c r="M57" s="65"/>
    </row>
    <row r="58" spans="1:13" s="1" customFormat="1" x14ac:dyDescent="0.25">
      <c r="A58" s="35"/>
      <c r="B58" s="35"/>
      <c r="C58" s="35"/>
      <c r="D58" s="35"/>
      <c r="E58" s="35"/>
      <c r="F58" s="9"/>
      <c r="J58" s="2"/>
      <c r="K58" s="3"/>
      <c r="L58" s="46"/>
      <c r="M58" s="65"/>
    </row>
    <row r="59" spans="1:13" s="1" customFormat="1" x14ac:dyDescent="0.25">
      <c r="A59" s="35"/>
      <c r="B59" s="35"/>
      <c r="C59" s="35"/>
      <c r="D59" s="35"/>
      <c r="E59" s="35"/>
      <c r="F59" s="9"/>
      <c r="J59" s="2"/>
      <c r="K59" s="3"/>
      <c r="L59" s="46"/>
      <c r="M59" s="65"/>
    </row>
    <row r="60" spans="1:13" s="1" customFormat="1" x14ac:dyDescent="0.25">
      <c r="A60" s="35"/>
      <c r="B60" s="35"/>
      <c r="C60" s="35"/>
      <c r="D60" s="35"/>
      <c r="E60" s="35"/>
      <c r="F60" s="9"/>
      <c r="J60" s="2"/>
      <c r="K60" s="3"/>
      <c r="L60" s="46"/>
      <c r="M60" s="65"/>
    </row>
    <row r="61" spans="1:13" s="1" customFormat="1" x14ac:dyDescent="0.25">
      <c r="A61" s="35"/>
      <c r="B61" s="35"/>
      <c r="C61" s="35"/>
      <c r="D61" s="35"/>
      <c r="E61" s="35"/>
      <c r="F61" s="9"/>
      <c r="J61" s="2"/>
      <c r="K61" s="3"/>
      <c r="L61" s="46"/>
      <c r="M61" s="65"/>
    </row>
    <row r="62" spans="1:13" s="1" customFormat="1" x14ac:dyDescent="0.25">
      <c r="A62" s="35"/>
      <c r="B62" s="35"/>
      <c r="C62" s="35"/>
      <c r="D62" s="35"/>
      <c r="E62" s="35"/>
      <c r="F62" s="9"/>
      <c r="J62" s="2"/>
      <c r="K62" s="3"/>
      <c r="L62" s="46"/>
      <c r="M62" s="65"/>
    </row>
    <row r="63" spans="1:13" s="1" customFormat="1" x14ac:dyDescent="0.25">
      <c r="A63" s="35"/>
      <c r="B63" s="35"/>
      <c r="C63" s="35"/>
      <c r="D63" s="35"/>
      <c r="E63" s="35"/>
      <c r="F63" s="9"/>
      <c r="J63" s="2"/>
      <c r="K63" s="3"/>
      <c r="L63" s="46"/>
      <c r="M63" s="65"/>
    </row>
    <row r="64" spans="1:13" s="1" customFormat="1" x14ac:dyDescent="0.25">
      <c r="A64" s="35"/>
      <c r="B64" s="35"/>
      <c r="C64" s="35"/>
      <c r="D64" s="35"/>
      <c r="E64" s="35"/>
      <c r="F64" s="9"/>
      <c r="J64" s="2"/>
      <c r="K64" s="3"/>
      <c r="L64" s="46"/>
      <c r="M64" s="65"/>
    </row>
    <row r="65" spans="1:13" s="1" customFormat="1" x14ac:dyDescent="0.25">
      <c r="A65" s="35"/>
      <c r="B65" s="35"/>
      <c r="C65" s="35"/>
      <c r="D65" s="35"/>
      <c r="E65" s="35"/>
      <c r="F65" s="9"/>
      <c r="J65" s="2"/>
      <c r="K65" s="3"/>
      <c r="L65" s="46"/>
      <c r="M65" s="65"/>
    </row>
    <row r="66" spans="1:13" s="1" customFormat="1" x14ac:dyDescent="0.25">
      <c r="A66" s="35"/>
      <c r="B66" s="35"/>
      <c r="C66" s="35"/>
      <c r="D66" s="35"/>
      <c r="E66" s="35"/>
      <c r="F66" s="9"/>
      <c r="J66" s="2"/>
      <c r="K66" s="3"/>
      <c r="L66" s="46"/>
      <c r="M66" s="65"/>
    </row>
    <row r="67" spans="1:13" s="1" customFormat="1" x14ac:dyDescent="0.25">
      <c r="A67" s="35"/>
      <c r="B67" s="35"/>
      <c r="C67" s="35"/>
      <c r="D67" s="35"/>
      <c r="E67" s="35"/>
      <c r="F67" s="9"/>
      <c r="J67" s="2"/>
      <c r="K67" s="3"/>
      <c r="L67" s="46"/>
      <c r="M67" s="65"/>
    </row>
    <row r="68" spans="1:13" s="1" customFormat="1" x14ac:dyDescent="0.25">
      <c r="A68" s="35"/>
      <c r="B68" s="35"/>
      <c r="C68" s="35"/>
      <c r="D68" s="35"/>
      <c r="E68" s="35"/>
      <c r="F68" s="9"/>
      <c r="J68" s="2"/>
      <c r="K68" s="3"/>
      <c r="L68" s="46"/>
      <c r="M68" s="65"/>
    </row>
    <row r="69" spans="1:13" s="1" customFormat="1" x14ac:dyDescent="0.25">
      <c r="A69" s="35"/>
      <c r="B69" s="35"/>
      <c r="C69" s="35"/>
      <c r="D69" s="35"/>
      <c r="E69" s="35"/>
      <c r="F69" s="9"/>
      <c r="J69" s="2"/>
      <c r="K69" s="3"/>
      <c r="L69" s="46"/>
      <c r="M69" s="65"/>
    </row>
    <row r="70" spans="1:13" s="1" customFormat="1" x14ac:dyDescent="0.25">
      <c r="A70" s="35"/>
      <c r="B70" s="35"/>
      <c r="C70" s="35"/>
      <c r="D70" s="35"/>
      <c r="E70" s="35"/>
      <c r="F70" s="9"/>
      <c r="J70" s="2"/>
      <c r="K70" s="3"/>
      <c r="L70" s="46"/>
      <c r="M70" s="65"/>
    </row>
    <row r="71" spans="1:13" s="1" customFormat="1" x14ac:dyDescent="0.25">
      <c r="A71" s="35"/>
      <c r="B71" s="35"/>
      <c r="C71" s="35"/>
      <c r="D71" s="35"/>
      <c r="E71" s="35"/>
      <c r="F71" s="9"/>
      <c r="J71" s="2"/>
      <c r="K71" s="3"/>
      <c r="L71" s="46"/>
      <c r="M71" s="65"/>
    </row>
    <row r="72" spans="1:13" s="1" customFormat="1" x14ac:dyDescent="0.25">
      <c r="A72" s="35"/>
      <c r="B72" s="35"/>
      <c r="C72" s="35"/>
      <c r="D72" s="35"/>
      <c r="E72" s="35"/>
      <c r="F72" s="9"/>
      <c r="J72" s="2"/>
      <c r="K72" s="3"/>
      <c r="L72" s="46"/>
      <c r="M72" s="65"/>
    </row>
    <row r="73" spans="1:13" s="1" customFormat="1" x14ac:dyDescent="0.25">
      <c r="A73" s="3"/>
      <c r="B73" s="38"/>
      <c r="C73" s="3"/>
      <c r="D73" s="4"/>
      <c r="J73" s="2"/>
      <c r="K73" s="3"/>
      <c r="L73" s="46"/>
      <c r="M73" s="65"/>
    </row>
    <row r="74" spans="1:13" s="1" customFormat="1" x14ac:dyDescent="0.25">
      <c r="A74" s="3"/>
      <c r="B74" s="38"/>
      <c r="C74" s="3"/>
      <c r="D74" s="4"/>
      <c r="J74" s="2"/>
      <c r="K74" s="3"/>
      <c r="L74" s="46"/>
      <c r="M74" s="65"/>
    </row>
    <row r="75" spans="1:13" s="1" customFormat="1" x14ac:dyDescent="0.25">
      <c r="A75" s="3"/>
      <c r="B75" s="38"/>
      <c r="C75" s="3"/>
      <c r="D75" s="4"/>
      <c r="J75" s="2"/>
      <c r="K75" s="3"/>
      <c r="L75" s="46"/>
      <c r="M75" s="65"/>
    </row>
  </sheetData>
  <sheetProtection algorithmName="SHA-512" hashValue="+tJKvoG9yaXP+SjZnsw7OJsG9eL7+foFmToROsXslwSEojsebOtLabzt+19gK1G8VpN6UMx+EFIL5i8fs8ebRw==" saltValue="EcOQkjRZtukoTYn23RmxEg==" spinCount="100000" sheet="1" objects="1" scenarios="1"/>
  <protectedRanges>
    <protectedRange sqref="N5:N30" name="Valoración intermediario"/>
    <protectedRange sqref="B2:C2" name="Nombre empresa"/>
  </protectedRanges>
  <customSheetViews>
    <customSheetView guid="{CB3BA34A-14B1-470C-AF00-0B1048B128F2}" fitToPage="1" topLeftCell="A10">
      <selection activeCell="C19" sqref="C19"/>
      <pageMargins left="0.25" right="0.17" top="0.27" bottom="0.27" header="0.31496062992125984" footer="0.19"/>
      <pageSetup paperSize="8" scale="58" orientation="landscape" r:id="rId1"/>
    </customSheetView>
  </customSheetViews>
  <mergeCells count="5">
    <mergeCell ref="G4:K4"/>
    <mergeCell ref="B15:B16"/>
    <mergeCell ref="B19:B21"/>
    <mergeCell ref="B22:B24"/>
    <mergeCell ref="B28:B30"/>
  </mergeCells>
  <pageMargins left="0.25" right="0.17" top="0.82" bottom="0.27" header="0.31496062992125984" footer="0.19"/>
  <pageSetup paperSize="8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Inmaculada Bea</dc:creator>
  <cp:lastModifiedBy>Inmaculada Bea</cp:lastModifiedBy>
  <cp:lastPrinted>2019-01-11T13:45:50Z</cp:lastPrinted>
  <dcterms:created xsi:type="dcterms:W3CDTF">2019-01-09T11:23:24Z</dcterms:created>
  <dcterms:modified xsi:type="dcterms:W3CDTF">2019-04-01T11:32:17Z</dcterms:modified>
</cp:coreProperties>
</file>